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45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<sst xmlns="http://schemas.openxmlformats.org/spreadsheetml/2006/main" count="124" uniqueCount="120">
  <si>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</si>
  <si>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</si>
  <si>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</si>
  <si>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</si>
  <si>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</si>
  <si>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</si>
  <si>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</si>
  <si>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</si>
  <si>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</si>
  <si>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</si>
  <si>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</si>
  <si>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</si>
  <si>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</si>
  <si>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</si>
  <si>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</si>
  <si>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</si>
  <si>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</si>
  <si>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</si>
  <si>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</si>
  <si>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</si>
  <si>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</si>
  <si>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</si>
  <si>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</si>
  <si>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</si>
  <si>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</si>
  <si>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</si>
  <si>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</si>
  <si>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</si>
  <si>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</si>
  <si>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</si>
  <si>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</si>
  <si>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</si>
  <si>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</si>
  <si>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</si>
  <si>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</si>
  <si>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</si>
  <si>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</si>
  <si>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</si>
  <si>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</si>
  <si>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</si>
  <si>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</si>
  <si>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</si>
  <si>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</si>
  <si>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</si>
  <si>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</si>
  <si>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</si>
  <si>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</si>
  <si>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</si>
  <si>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</si>
  <si>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</si>
  <si>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</si>
  <si>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</si>
  <si>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</si>
  <si>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</si>
  <si>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</si>
  <si>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</si>
  <si>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</si>
  <si>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</si>
  <si>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</si>
  <si>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</si>
  <si>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</si>
  <si>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</si>
  <si>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</si>
  <si>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</si>
  <si>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</si>
  <si>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</si>
  <si>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</si>
  <si>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</si>
  <si>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</si>
  <si>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</si>
  <si>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</si>
  <si>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</si>
  <si>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</si>
  <si>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</si>
  <si>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</si>
  <si>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</si>
  <si>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</si>
  <si>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</si>
  <si>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</si>
  <si>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</si>
  <si>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</si>
  <si>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</si>
  <si>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</si>
  <si>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</si>
  <si>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</si>
  <si>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</si>
  <si>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</si>
  <si>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</si>
  <si>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</si>
  <si>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</si>
  <si>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</si>
  <si>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</si>
  <si>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</si>
  <si>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</si>
  <si>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</si>
  <si>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</si>
  <si>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</si>
  <si>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</si>
  <si>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</si>
  <si>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</si>
  <si>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</si>
  <si>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</si>
  <si>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</si>
  <si>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</si>
  <si>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</si>
  <si>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</si>
  <si>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</si>
  <si>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</si>
  <si>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</si>
  <si>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</si>
  <si>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</si>
  <si>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</si>
  <si>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</si>
  <si>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</si>
  <si>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</si>
  <si>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</si>
  <si>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по доходам по состоянию на  01 марта  2020 года.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</si>
  <si>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</si>
  <si>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</si>
  <si>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по расходам  по состоянию на 01 марта 2020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</si>
</sst>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19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8" fontId="1" fillId="0" borderId="26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188" fontId="1" fillId="0" borderId="10" xfId="0" applyNumberFormat="1" applyFont="1" applyFill="1" applyBorder="1" applyAlignment="1">
      <alignment horizontal="center" vertical="justify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7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45" fillId="0" borderId="10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4" fillId="0" borderId="1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4" fillId="0" borderId="15" xfId="0" applyNumberFormat="1" applyFont="1" applyBorder="1" applyAlignment="1">
      <alignment horizontal="center" vertical="justify" wrapText="1"/>
    </xf>
    <xf numFmtId="188" fontId="1" fillId="0" borderId="13" xfId="0" applyNumberFormat="1" applyFont="1" applyFill="1" applyBorder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justify"/>
    </xf>
    <xf numFmtId="188" fontId="1" fillId="33" borderId="10" xfId="0" applyNumberFormat="1" applyFont="1" applyFill="1" applyBorder="1" applyAlignment="1">
      <alignment horizontal="center" vertical="justify"/>
    </xf>
    <xf numFmtId="188" fontId="1" fillId="0" borderId="17" xfId="0" applyNumberFormat="1" applyFont="1" applyFill="1" applyBorder="1" applyAlignment="1">
      <alignment horizontal="center" vertical="justify"/>
    </xf>
    <xf numFmtId="188" fontId="4" fillId="0" borderId="15" xfId="0" applyNumberFormat="1" applyFont="1" applyFill="1" applyBorder="1" applyAlignment="1">
      <alignment horizontal="center" vertical="justify"/>
    </xf>
    <xf numFmtId="188" fontId="3" fillId="0" borderId="13" xfId="0" applyNumberFormat="1" applyFont="1" applyFill="1" applyBorder="1" applyAlignment="1">
      <alignment horizontal="center" vertical="justify"/>
    </xf>
    <xf numFmtId="188" fontId="1" fillId="33" borderId="17" xfId="0" applyNumberFormat="1" applyFont="1" applyFill="1" applyBorder="1" applyAlignment="1">
      <alignment horizontal="center" vertical="justify"/>
    </xf>
    <xf numFmtId="49" fontId="1" fillId="0" borderId="27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185" fontId="1" fillId="0" borderId="3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85" fontId="4" fillId="0" borderId="24" xfId="0" applyNumberFormat="1" applyFont="1" applyFill="1" applyBorder="1" applyAlignment="1">
      <alignment horizontal="center"/>
    </xf>
    <xf numFmtId="185" fontId="1" fillId="0" borderId="33" xfId="0" applyNumberFormat="1" applyFont="1" applyFill="1" applyBorder="1" applyAlignment="1">
      <alignment horizontal="center"/>
    </xf>
    <xf numFmtId="185" fontId="1" fillId="0" borderId="34" xfId="0" applyNumberFormat="1" applyFont="1" applyFill="1" applyBorder="1" applyAlignment="1">
      <alignment horizontal="center"/>
    </xf>
    <xf numFmtId="185" fontId="1" fillId="0" borderId="35" xfId="0" applyNumberFormat="1" applyFont="1" applyFill="1" applyBorder="1" applyAlignment="1">
      <alignment horizontal="center"/>
    </xf>
    <xf numFmtId="185" fontId="4" fillId="0" borderId="24" xfId="0" applyNumberFormat="1" applyFont="1" applyFill="1" applyBorder="1" applyAlignment="1">
      <alignment horizontal="center" vertical="top"/>
    </xf>
    <xf numFmtId="185" fontId="1" fillId="0" borderId="33" xfId="0" applyNumberFormat="1" applyFont="1" applyFill="1" applyBorder="1" applyAlignment="1">
      <alignment horizontal="center" vertical="top"/>
    </xf>
    <xf numFmtId="185" fontId="1" fillId="0" borderId="34" xfId="0" applyNumberFormat="1" applyFont="1" applyFill="1" applyBorder="1" applyAlignment="1">
      <alignment horizontal="center" vertical="top"/>
    </xf>
    <xf numFmtId="185" fontId="1" fillId="0" borderId="35" xfId="0" applyNumberFormat="1" applyFont="1" applyFill="1" applyBorder="1" applyAlignment="1">
      <alignment horizontal="center" vertical="top"/>
    </xf>
    <xf numFmtId="185" fontId="1" fillId="0" borderId="36" xfId="0" applyNumberFormat="1" applyFont="1" applyFill="1" applyBorder="1" applyAlignment="1">
      <alignment horizontal="center"/>
    </xf>
    <xf numFmtId="185" fontId="1" fillId="0" borderId="32" xfId="0" applyNumberFormat="1" applyFont="1" applyFill="1" applyBorder="1" applyAlignment="1">
      <alignment horizontal="center"/>
    </xf>
    <xf numFmtId="185" fontId="1" fillId="0" borderId="37" xfId="0" applyNumberFormat="1" applyFont="1" applyFill="1" applyBorder="1" applyAlignment="1">
      <alignment horizontal="center"/>
    </xf>
    <xf numFmtId="185" fontId="1" fillId="0" borderId="38" xfId="0" applyNumberFormat="1" applyFont="1" applyFill="1" applyBorder="1" applyAlignment="1">
      <alignment horizontal="center"/>
    </xf>
    <xf numFmtId="185" fontId="1" fillId="0" borderId="39" xfId="0" applyNumberFormat="1" applyFont="1" applyFill="1" applyBorder="1" applyAlignment="1">
      <alignment horizontal="center"/>
    </xf>
    <xf numFmtId="185" fontId="4" fillId="0" borderId="40" xfId="0" applyNumberFormat="1" applyFont="1" applyFill="1" applyBorder="1" applyAlignment="1">
      <alignment horizontal="center"/>
    </xf>
    <xf numFmtId="188" fontId="4" fillId="0" borderId="41" xfId="0" applyNumberFormat="1" applyFont="1" applyFill="1" applyBorder="1" applyAlignment="1">
      <alignment horizontal="center"/>
    </xf>
    <xf numFmtId="185" fontId="4" fillId="0" borderId="24" xfId="0" applyNumberFormat="1" applyFont="1" applyBorder="1" applyAlignment="1">
      <alignment horizontal="center" vertical="justify" wrapText="1"/>
    </xf>
    <xf numFmtId="185" fontId="4" fillId="0" borderId="24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5" fontId="1" fillId="0" borderId="33" xfId="0" applyNumberFormat="1" applyFont="1" applyBorder="1" applyAlignment="1">
      <alignment horizontal="center" vertical="justify" wrapText="1"/>
    </xf>
    <xf numFmtId="185" fontId="1" fillId="0" borderId="34" xfId="0" applyNumberFormat="1" applyFont="1" applyBorder="1" applyAlignment="1">
      <alignment horizontal="center" vertical="justify" wrapText="1"/>
    </xf>
    <xf numFmtId="188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85" fontId="1" fillId="0" borderId="35" xfId="0" applyNumberFormat="1" applyFont="1" applyBorder="1" applyAlignment="1">
      <alignment horizontal="center" vertic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75" zoomScalePageLayoutView="0" workbookViewId="0" topLeftCell="A29">
      <selection activeCell="H41" sqref="H39:H4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15"/>
      <c r="C2" s="115"/>
      <c r="D2" s="115"/>
      <c r="E2" s="115"/>
    </row>
    <row r="3" spans="1:5" ht="15">
      <c r="A3" s="103" t="s">
        <v>83</v>
      </c>
      <c r="B3" s="103"/>
      <c r="C3" s="103"/>
      <c r="D3" s="103"/>
      <c r="E3" s="103"/>
    </row>
    <row r="4" spans="1:5" ht="15">
      <c r="A4" s="103" t="s">
        <v>116</v>
      </c>
      <c r="B4" s="103"/>
      <c r="C4" s="103"/>
      <c r="D4" s="103"/>
      <c r="E4" s="103"/>
    </row>
    <row r="5" spans="1:5" ht="15.75" thickBot="1">
      <c r="A5" s="1"/>
      <c r="B5" s="1"/>
      <c r="C5" s="1"/>
      <c r="D5" s="105" t="s">
        <v>0</v>
      </c>
      <c r="E5" s="105"/>
    </row>
    <row r="6" spans="1:5" ht="12.75">
      <c r="A6" s="106" t="s">
        <v>1</v>
      </c>
      <c r="B6" s="109" t="s">
        <v>2</v>
      </c>
      <c r="C6" s="112" t="s">
        <v>72</v>
      </c>
      <c r="D6" s="112" t="s">
        <v>3</v>
      </c>
      <c r="E6" s="141" t="s">
        <v>73</v>
      </c>
    </row>
    <row r="7" spans="1:5" ht="12.75">
      <c r="A7" s="107"/>
      <c r="B7" s="110"/>
      <c r="C7" s="113"/>
      <c r="D7" s="113"/>
      <c r="E7" s="142"/>
    </row>
    <row r="8" spans="1:5" ht="20.25" customHeight="1" thickBot="1">
      <c r="A8" s="108"/>
      <c r="B8" s="111"/>
      <c r="C8" s="114"/>
      <c r="D8" s="114"/>
      <c r="E8" s="143"/>
    </row>
    <row r="9" spans="1:5" ht="15" thickBot="1">
      <c r="A9" s="15" t="s">
        <v>4</v>
      </c>
      <c r="B9" s="16" t="s">
        <v>5</v>
      </c>
      <c r="C9" s="94">
        <f>C10+C11+C12+C13+C14+C15+C16+C17+C18+C19+C20+C21+C22+C23+C24</f>
        <v>441737.7</v>
      </c>
      <c r="D9" s="94">
        <f>D10+D11+D12+D13+D14+D15+D16+D17+D18+D19+D20+D21+D22+D23+D24</f>
        <v>64471.70000000001</v>
      </c>
      <c r="E9" s="139">
        <f>D9/C9*100</f>
        <v>14.595018718121638</v>
      </c>
    </row>
    <row r="10" spans="1:5" ht="15">
      <c r="A10" s="13" t="s">
        <v>6</v>
      </c>
      <c r="B10" s="14" t="s">
        <v>7</v>
      </c>
      <c r="C10" s="95">
        <v>261664</v>
      </c>
      <c r="D10" s="96">
        <v>40858.8</v>
      </c>
      <c r="E10" s="144">
        <f aca="true" t="shared" si="0" ref="E10:E33">D10/C10*100</f>
        <v>15.614987159104807</v>
      </c>
    </row>
    <row r="11" spans="1:5" ht="30">
      <c r="A11" s="9" t="s">
        <v>88</v>
      </c>
      <c r="B11" s="5" t="s">
        <v>95</v>
      </c>
      <c r="C11" s="73">
        <v>23606</v>
      </c>
      <c r="D11" s="97">
        <v>3636.2</v>
      </c>
      <c r="E11" s="145">
        <f t="shared" si="0"/>
        <v>15.4037109209523</v>
      </c>
    </row>
    <row r="12" spans="1:5" ht="30">
      <c r="A12" s="10" t="s">
        <v>100</v>
      </c>
      <c r="B12" s="4" t="s">
        <v>96</v>
      </c>
      <c r="C12" s="73">
        <v>15097</v>
      </c>
      <c r="D12" s="146">
        <v>1331.8</v>
      </c>
      <c r="E12" s="145">
        <f t="shared" si="0"/>
        <v>8.82162018944161</v>
      </c>
    </row>
    <row r="13" spans="1:5" ht="30">
      <c r="A13" s="10" t="s">
        <v>8</v>
      </c>
      <c r="B13" s="147" t="s">
        <v>9</v>
      </c>
      <c r="C13" s="73">
        <v>13633</v>
      </c>
      <c r="D13" s="73">
        <v>3918.9</v>
      </c>
      <c r="E13" s="145">
        <f t="shared" si="0"/>
        <v>28.745690603682245</v>
      </c>
    </row>
    <row r="14" spans="1:5" ht="15">
      <c r="A14" s="10" t="s">
        <v>112</v>
      </c>
      <c r="B14" s="91" t="s">
        <v>113</v>
      </c>
      <c r="C14" s="73">
        <v>150</v>
      </c>
      <c r="D14" s="73">
        <v>0</v>
      </c>
      <c r="E14" s="145">
        <f t="shared" si="0"/>
        <v>0</v>
      </c>
    </row>
    <row r="15" spans="1:5" ht="30">
      <c r="A15" s="11" t="s">
        <v>89</v>
      </c>
      <c r="B15" s="4" t="s">
        <v>90</v>
      </c>
      <c r="C15" s="73">
        <v>2879</v>
      </c>
      <c r="D15" s="73">
        <v>95.4</v>
      </c>
      <c r="E15" s="145">
        <f t="shared" si="0"/>
        <v>3.313650573115665</v>
      </c>
    </row>
    <row r="16" spans="1:5" ht="15">
      <c r="A16" s="11" t="s">
        <v>10</v>
      </c>
      <c r="B16" s="4" t="s">
        <v>11</v>
      </c>
      <c r="C16" s="73">
        <v>25848</v>
      </c>
      <c r="D16" s="73">
        <v>1190.6</v>
      </c>
      <c r="E16" s="145">
        <f t="shared" si="0"/>
        <v>4.606159083874961</v>
      </c>
    </row>
    <row r="17" spans="1:5" ht="15">
      <c r="A17" s="10" t="s">
        <v>12</v>
      </c>
      <c r="B17" s="5" t="s">
        <v>13</v>
      </c>
      <c r="C17" s="73">
        <v>31767</v>
      </c>
      <c r="D17" s="73">
        <v>6477</v>
      </c>
      <c r="E17" s="145">
        <f t="shared" si="0"/>
        <v>20.389083010671452</v>
      </c>
    </row>
    <row r="18" spans="1:5" ht="15">
      <c r="A18" s="10" t="s">
        <v>14</v>
      </c>
      <c r="B18" s="5" t="s">
        <v>15</v>
      </c>
      <c r="C18" s="73">
        <v>7442.2</v>
      </c>
      <c r="D18" s="73">
        <v>956.3</v>
      </c>
      <c r="E18" s="145">
        <f t="shared" si="0"/>
        <v>12.849694982666415</v>
      </c>
    </row>
    <row r="19" spans="1:5" ht="45">
      <c r="A19" s="10" t="s">
        <v>16</v>
      </c>
      <c r="B19" s="4" t="s">
        <v>74</v>
      </c>
      <c r="C19" s="73">
        <v>35398</v>
      </c>
      <c r="D19" s="73">
        <v>4376.8</v>
      </c>
      <c r="E19" s="145">
        <f t="shared" si="0"/>
        <v>12.364540369512403</v>
      </c>
    </row>
    <row r="20" spans="1:5" ht="24.75" customHeight="1">
      <c r="A20" s="10" t="s">
        <v>17</v>
      </c>
      <c r="B20" s="4" t="s">
        <v>18</v>
      </c>
      <c r="C20" s="73">
        <v>9653</v>
      </c>
      <c r="D20" s="73">
        <v>44.4</v>
      </c>
      <c r="E20" s="145">
        <f t="shared" si="0"/>
        <v>0.4599606339997928</v>
      </c>
    </row>
    <row r="21" spans="1:5" ht="30">
      <c r="A21" s="12" t="s">
        <v>19</v>
      </c>
      <c r="B21" s="6" t="s">
        <v>20</v>
      </c>
      <c r="C21" s="73">
        <v>1661.5</v>
      </c>
      <c r="D21" s="73">
        <v>168.6</v>
      </c>
      <c r="E21" s="145">
        <f t="shared" si="0"/>
        <v>10.147457117062894</v>
      </c>
    </row>
    <row r="22" spans="1:5" ht="30">
      <c r="A22" s="12" t="s">
        <v>21</v>
      </c>
      <c r="B22" s="4" t="s">
        <v>22</v>
      </c>
      <c r="C22" s="73">
        <v>11185.2</v>
      </c>
      <c r="D22" s="73">
        <v>1243.8</v>
      </c>
      <c r="E22" s="145">
        <f t="shared" si="0"/>
        <v>11.120051496620533</v>
      </c>
    </row>
    <row r="23" spans="1:5" ht="15">
      <c r="A23" s="12" t="s">
        <v>23</v>
      </c>
      <c r="B23" s="4" t="s">
        <v>24</v>
      </c>
      <c r="C23" s="73">
        <v>820.7</v>
      </c>
      <c r="D23" s="73">
        <v>173.1</v>
      </c>
      <c r="E23" s="145">
        <f t="shared" si="0"/>
        <v>21.091750944315827</v>
      </c>
    </row>
    <row r="24" spans="1:5" ht="15.75" thickBot="1">
      <c r="A24" s="17" t="s">
        <v>25</v>
      </c>
      <c r="B24" s="18" t="s">
        <v>26</v>
      </c>
      <c r="C24" s="98">
        <v>933.1</v>
      </c>
      <c r="D24" s="98">
        <v>0</v>
      </c>
      <c r="E24" s="148">
        <f t="shared" si="0"/>
        <v>0</v>
      </c>
    </row>
    <row r="25" spans="1:5" ht="15" thickBot="1">
      <c r="A25" s="19" t="s">
        <v>27</v>
      </c>
      <c r="B25" s="20" t="s">
        <v>28</v>
      </c>
      <c r="C25" s="99">
        <f>C26+C31</f>
        <v>1076719.3</v>
      </c>
      <c r="D25" s="99">
        <f>D26+D30+D31</f>
        <v>128923.3</v>
      </c>
      <c r="E25" s="139">
        <f t="shared" si="0"/>
        <v>11.973714969166057</v>
      </c>
    </row>
    <row r="26" spans="1:5" ht="30">
      <c r="A26" s="70" t="s">
        <v>29</v>
      </c>
      <c r="B26" s="71" t="s">
        <v>30</v>
      </c>
      <c r="C26" s="100">
        <f>C27+C28+C29+C31</f>
        <v>1076719.3</v>
      </c>
      <c r="D26" s="100">
        <f>D27+D28+D29</f>
        <v>124537.7</v>
      </c>
      <c r="E26" s="144">
        <f t="shared" si="0"/>
        <v>11.566403611414785</v>
      </c>
    </row>
    <row r="27" spans="1:5" ht="30">
      <c r="A27" s="92" t="s">
        <v>114</v>
      </c>
      <c r="B27" s="93" t="s">
        <v>115</v>
      </c>
      <c r="C27" s="95">
        <v>421618</v>
      </c>
      <c r="D27" s="95">
        <v>18301</v>
      </c>
      <c r="E27" s="145">
        <f t="shared" si="0"/>
        <v>4.340659080020303</v>
      </c>
    </row>
    <row r="28" spans="1:5" ht="45">
      <c r="A28" s="12" t="s">
        <v>105</v>
      </c>
      <c r="B28" s="4" t="s">
        <v>97</v>
      </c>
      <c r="C28" s="97">
        <v>68196.2</v>
      </c>
      <c r="D28" s="97">
        <v>10383</v>
      </c>
      <c r="E28" s="145">
        <f t="shared" si="0"/>
        <v>15.225188500239017</v>
      </c>
    </row>
    <row r="29" spans="1:5" ht="30.75" thickBot="1">
      <c r="A29" s="12" t="s">
        <v>104</v>
      </c>
      <c r="B29" s="5" t="s">
        <v>98</v>
      </c>
      <c r="C29" s="97">
        <v>586905.1</v>
      </c>
      <c r="D29" s="97">
        <v>95853.7</v>
      </c>
      <c r="E29" s="145">
        <f t="shared" si="0"/>
        <v>16.33206117990796</v>
      </c>
    </row>
    <row r="30" spans="1:5" ht="75.75" thickBot="1">
      <c r="A30" s="21" t="s">
        <v>117</v>
      </c>
      <c r="B30" s="102" t="s">
        <v>118</v>
      </c>
      <c r="C30" s="101">
        <v>0</v>
      </c>
      <c r="D30" s="101">
        <v>5641.1</v>
      </c>
      <c r="E30" s="145"/>
    </row>
    <row r="31" spans="1:5" ht="60.75" thickBot="1">
      <c r="A31" s="21" t="s">
        <v>107</v>
      </c>
      <c r="B31" s="72" t="s">
        <v>75</v>
      </c>
      <c r="C31" s="101">
        <v>0</v>
      </c>
      <c r="D31" s="101">
        <v>-1255.5</v>
      </c>
      <c r="E31" s="148"/>
    </row>
    <row r="32" spans="1:5" ht="29.25" thickBot="1">
      <c r="A32" s="22" t="s">
        <v>31</v>
      </c>
      <c r="B32" s="23" t="s">
        <v>32</v>
      </c>
      <c r="C32" s="69"/>
      <c r="D32" s="69"/>
      <c r="E32" s="140"/>
    </row>
    <row r="33" spans="1:5" ht="15.75" customHeight="1" thickBot="1">
      <c r="A33" s="116" t="s">
        <v>33</v>
      </c>
      <c r="B33" s="117"/>
      <c r="C33" s="69">
        <f>C9+C25</f>
        <v>1518457</v>
      </c>
      <c r="D33" s="69">
        <f>D9+D25</f>
        <v>193395</v>
      </c>
      <c r="E33" s="140">
        <f t="shared" si="0"/>
        <v>12.736284267516302</v>
      </c>
    </row>
    <row r="34" spans="1:5" ht="15">
      <c r="A34" s="1"/>
      <c r="B34" s="1"/>
      <c r="C34" s="1"/>
      <c r="D34" s="1"/>
      <c r="E34" s="1"/>
    </row>
    <row r="35" spans="1:5" ht="15">
      <c r="A35" s="1" t="s">
        <v>109</v>
      </c>
      <c r="B35" s="1"/>
      <c r="C35" s="1"/>
      <c r="D35" s="1"/>
      <c r="E35" s="1"/>
    </row>
    <row r="36" spans="1:7" ht="15">
      <c r="A36" s="104" t="s">
        <v>111</v>
      </c>
      <c r="B36" s="104"/>
      <c r="C36" s="1"/>
      <c r="D36" s="66" t="s">
        <v>110</v>
      </c>
      <c r="E36" s="1"/>
      <c r="G36" s="1"/>
    </row>
    <row r="37" spans="1:5" ht="15">
      <c r="A37" s="1"/>
      <c r="B37" s="1"/>
      <c r="C37" s="1"/>
      <c r="D37" s="1"/>
      <c r="E37" s="1"/>
    </row>
    <row r="38" spans="1:5" ht="15">
      <c r="A38" s="1" t="s">
        <v>92</v>
      </c>
      <c r="B38" s="1" t="s">
        <v>108</v>
      </c>
      <c r="C38" s="1"/>
      <c r="D38" s="1"/>
      <c r="E38" s="1"/>
    </row>
  </sheetData>
  <sheetProtection/>
  <mergeCells count="11">
    <mergeCell ref="B2:E2"/>
    <mergeCell ref="D6:D8"/>
    <mergeCell ref="E6:E8"/>
    <mergeCell ref="A33:B33"/>
    <mergeCell ref="A3:E3"/>
    <mergeCell ref="A4:E4"/>
    <mergeCell ref="A36:B36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0">
      <selection activeCell="B65" sqref="B6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68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6"/>
      <c r="F1" s="1"/>
      <c r="G1" s="1"/>
    </row>
    <row r="2" spans="1:7" ht="18" customHeight="1">
      <c r="A2" s="1"/>
      <c r="B2" s="118"/>
      <c r="C2" s="118"/>
      <c r="D2" s="118"/>
      <c r="E2" s="118"/>
      <c r="F2" s="118"/>
      <c r="G2" s="118"/>
    </row>
    <row r="3" spans="1:7" ht="15">
      <c r="A3" s="103" t="s">
        <v>83</v>
      </c>
      <c r="B3" s="103"/>
      <c r="C3" s="103"/>
      <c r="D3" s="103"/>
      <c r="E3" s="103"/>
      <c r="F3" s="103"/>
      <c r="G3" s="103"/>
    </row>
    <row r="4" spans="1:7" ht="15">
      <c r="A4" s="103" t="s">
        <v>119</v>
      </c>
      <c r="B4" s="103"/>
      <c r="C4" s="103"/>
      <c r="D4" s="103"/>
      <c r="E4" s="103"/>
      <c r="F4" s="103"/>
      <c r="G4" s="103"/>
    </row>
    <row r="5" spans="1:7" ht="15.75" thickBot="1">
      <c r="A5" s="1"/>
      <c r="B5" s="1"/>
      <c r="C5" s="1"/>
      <c r="D5" s="1"/>
      <c r="E5" s="119" t="s">
        <v>34</v>
      </c>
      <c r="F5" s="119"/>
      <c r="G5" s="119"/>
    </row>
    <row r="6" spans="1:7" ht="91.5" customHeight="1" thickBot="1">
      <c r="A6" s="31" t="s">
        <v>35</v>
      </c>
      <c r="B6" s="32" t="s">
        <v>36</v>
      </c>
      <c r="C6" s="32" t="s">
        <v>99</v>
      </c>
      <c r="D6" s="32" t="s">
        <v>37</v>
      </c>
      <c r="E6" s="32" t="s">
        <v>38</v>
      </c>
      <c r="F6" s="32" t="s">
        <v>39</v>
      </c>
      <c r="G6" s="123" t="s">
        <v>71</v>
      </c>
    </row>
    <row r="7" spans="1:7" ht="15" thickBot="1">
      <c r="A7" s="33">
        <v>100</v>
      </c>
      <c r="B7" s="34" t="s">
        <v>40</v>
      </c>
      <c r="C7" s="74">
        <f>C8+C9+C10+C12+C13+C14+C15+C11</f>
        <v>139304.69999999998</v>
      </c>
      <c r="D7" s="74">
        <f>D8+D9+D10+D12+D13+D14+D15</f>
        <v>0</v>
      </c>
      <c r="E7" s="74">
        <f>E8+E9+E10+E12+E13+E14+E15+E11</f>
        <v>20319.600000000002</v>
      </c>
      <c r="F7" s="74">
        <f>F8+F9+F10+F12+F13+F14+F15</f>
        <v>0</v>
      </c>
      <c r="G7" s="124">
        <f>E7/C7%</f>
        <v>14.586442524911224</v>
      </c>
    </row>
    <row r="8" spans="1:7" ht="15">
      <c r="A8" s="35">
        <v>102</v>
      </c>
      <c r="B8" s="36" t="s">
        <v>69</v>
      </c>
      <c r="C8" s="75">
        <v>3105</v>
      </c>
      <c r="D8" s="75"/>
      <c r="E8" s="75">
        <v>485.8</v>
      </c>
      <c r="F8" s="75"/>
      <c r="G8" s="125">
        <f aca="true" t="shared" si="0" ref="G8:G26">E8/C8%</f>
        <v>15.64573268921095</v>
      </c>
    </row>
    <row r="9" spans="1:7" ht="30">
      <c r="A9" s="25">
        <v>103</v>
      </c>
      <c r="B9" s="8" t="s">
        <v>41</v>
      </c>
      <c r="C9" s="76">
        <v>6685.7</v>
      </c>
      <c r="D9" s="76"/>
      <c r="E9" s="76">
        <v>845.7</v>
      </c>
      <c r="F9" s="76"/>
      <c r="G9" s="125">
        <f t="shared" si="0"/>
        <v>12.649386002961545</v>
      </c>
    </row>
    <row r="10" spans="1:7" ht="30">
      <c r="A10" s="25">
        <v>104</v>
      </c>
      <c r="B10" s="8" t="s">
        <v>70</v>
      </c>
      <c r="C10" s="76">
        <v>55106.8</v>
      </c>
      <c r="D10" s="76"/>
      <c r="E10" s="76">
        <v>8247.6</v>
      </c>
      <c r="F10" s="76"/>
      <c r="G10" s="126">
        <f t="shared" si="0"/>
        <v>14.966573998127274</v>
      </c>
    </row>
    <row r="11" spans="1:7" ht="15">
      <c r="A11" s="25">
        <v>105</v>
      </c>
      <c r="B11" s="8" t="s">
        <v>93</v>
      </c>
      <c r="C11" s="76">
        <v>22.3</v>
      </c>
      <c r="D11" s="76"/>
      <c r="E11" s="76">
        <v>0</v>
      </c>
      <c r="F11" s="76"/>
      <c r="G11" s="126">
        <f t="shared" si="0"/>
        <v>0</v>
      </c>
    </row>
    <row r="12" spans="1:7" ht="45" customHeight="1">
      <c r="A12" s="25">
        <v>106</v>
      </c>
      <c r="B12" s="37" t="s">
        <v>86</v>
      </c>
      <c r="C12" s="76">
        <v>22368.4</v>
      </c>
      <c r="D12" s="76"/>
      <c r="E12" s="76">
        <v>4129.8</v>
      </c>
      <c r="F12" s="76"/>
      <c r="G12" s="126">
        <f t="shared" si="0"/>
        <v>18.462652670731924</v>
      </c>
    </row>
    <row r="13" spans="1:7" ht="21" customHeight="1">
      <c r="A13" s="38">
        <v>107</v>
      </c>
      <c r="B13" s="7" t="s">
        <v>91</v>
      </c>
      <c r="C13" s="77">
        <v>639</v>
      </c>
      <c r="D13" s="77"/>
      <c r="E13" s="77">
        <v>639</v>
      </c>
      <c r="F13" s="77"/>
      <c r="G13" s="126">
        <f t="shared" si="0"/>
        <v>100</v>
      </c>
    </row>
    <row r="14" spans="1:7" ht="15">
      <c r="A14" s="25">
        <v>111</v>
      </c>
      <c r="B14" s="7" t="s">
        <v>87</v>
      </c>
      <c r="C14" s="76">
        <v>320</v>
      </c>
      <c r="D14" s="76"/>
      <c r="E14" s="76">
        <v>0</v>
      </c>
      <c r="F14" s="76"/>
      <c r="G14" s="126">
        <f t="shared" si="0"/>
        <v>0</v>
      </c>
    </row>
    <row r="15" spans="1:7" ht="15.75" thickBot="1">
      <c r="A15" s="26">
        <v>113</v>
      </c>
      <c r="B15" s="39" t="s">
        <v>43</v>
      </c>
      <c r="C15" s="78">
        <v>51057.5</v>
      </c>
      <c r="D15" s="78"/>
      <c r="E15" s="78">
        <v>5971.7</v>
      </c>
      <c r="F15" s="78"/>
      <c r="G15" s="127">
        <f t="shared" si="0"/>
        <v>11.696028986926505</v>
      </c>
    </row>
    <row r="16" spans="1:7" ht="29.25" thickBot="1">
      <c r="A16" s="33">
        <v>300</v>
      </c>
      <c r="B16" s="41" t="s">
        <v>94</v>
      </c>
      <c r="C16" s="79">
        <f>C17+C18+C19</f>
        <v>14243</v>
      </c>
      <c r="D16" s="79">
        <f>D17+D18+D19</f>
        <v>0</v>
      </c>
      <c r="E16" s="79">
        <f>E17+E18+E19</f>
        <v>1592.6</v>
      </c>
      <c r="F16" s="79"/>
      <c r="G16" s="128">
        <f t="shared" si="0"/>
        <v>11.181633082917923</v>
      </c>
    </row>
    <row r="17" spans="1:7" ht="30" customHeight="1">
      <c r="A17" s="42">
        <v>309</v>
      </c>
      <c r="B17" s="43" t="s">
        <v>76</v>
      </c>
      <c r="C17" s="80">
        <v>11875</v>
      </c>
      <c r="D17" s="80"/>
      <c r="E17" s="80">
        <v>1592.6</v>
      </c>
      <c r="F17" s="80"/>
      <c r="G17" s="129">
        <f t="shared" si="0"/>
        <v>13.41136842105263</v>
      </c>
    </row>
    <row r="18" spans="1:7" ht="15">
      <c r="A18" s="44">
        <v>310</v>
      </c>
      <c r="B18" s="37" t="s">
        <v>44</v>
      </c>
      <c r="C18" s="81">
        <v>1182</v>
      </c>
      <c r="D18" s="81"/>
      <c r="E18" s="81">
        <v>0</v>
      </c>
      <c r="F18" s="81"/>
      <c r="G18" s="130">
        <f t="shared" si="0"/>
        <v>0</v>
      </c>
    </row>
    <row r="19" spans="1:7" ht="30.75" thickBot="1">
      <c r="A19" s="45">
        <v>314</v>
      </c>
      <c r="B19" s="46" t="s">
        <v>77</v>
      </c>
      <c r="C19" s="82">
        <v>1186</v>
      </c>
      <c r="D19" s="82"/>
      <c r="E19" s="82">
        <v>0</v>
      </c>
      <c r="F19" s="82"/>
      <c r="G19" s="131">
        <f t="shared" si="0"/>
        <v>0</v>
      </c>
    </row>
    <row r="20" spans="1:7" ht="15" thickBot="1">
      <c r="A20" s="40">
        <v>400</v>
      </c>
      <c r="B20" s="47" t="s">
        <v>45</v>
      </c>
      <c r="C20" s="74">
        <f>C21+C22+C23+C24+C25+C26+C27</f>
        <v>82716.6</v>
      </c>
      <c r="D20" s="74">
        <f>D21+D22+D23+D24+D25+D26+D27</f>
        <v>0</v>
      </c>
      <c r="E20" s="74">
        <f>E21+E22+E23+E24+E25+E26+E27</f>
        <v>312.6</v>
      </c>
      <c r="F20" s="74"/>
      <c r="G20" s="124">
        <f t="shared" si="0"/>
        <v>0.3779168872995263</v>
      </c>
    </row>
    <row r="21" spans="1:7" ht="15">
      <c r="A21" s="24">
        <v>405</v>
      </c>
      <c r="B21" s="36" t="s">
        <v>46</v>
      </c>
      <c r="C21" s="76">
        <v>1180.4</v>
      </c>
      <c r="D21" s="83"/>
      <c r="E21" s="83">
        <v>0</v>
      </c>
      <c r="F21" s="83"/>
      <c r="G21" s="132">
        <f t="shared" si="0"/>
        <v>0</v>
      </c>
    </row>
    <row r="22" spans="1:7" ht="15">
      <c r="A22" s="25">
        <v>406</v>
      </c>
      <c r="B22" s="8" t="s">
        <v>47</v>
      </c>
      <c r="C22" s="76">
        <v>1800</v>
      </c>
      <c r="D22" s="76"/>
      <c r="E22" s="84">
        <v>268.8</v>
      </c>
      <c r="F22" s="76"/>
      <c r="G22" s="126">
        <f t="shared" si="0"/>
        <v>14.933333333333334</v>
      </c>
    </row>
    <row r="23" spans="1:7" ht="15">
      <c r="A23" s="25">
        <v>407</v>
      </c>
      <c r="B23" s="8" t="s">
        <v>48</v>
      </c>
      <c r="C23" s="76">
        <v>642.2</v>
      </c>
      <c r="D23" s="76"/>
      <c r="E23" s="76">
        <v>43.8</v>
      </c>
      <c r="F23" s="76"/>
      <c r="G23" s="126">
        <f t="shared" si="0"/>
        <v>6.820305200872001</v>
      </c>
    </row>
    <row r="24" spans="1:7" ht="15">
      <c r="A24" s="25">
        <v>408</v>
      </c>
      <c r="B24" s="48" t="s">
        <v>49</v>
      </c>
      <c r="C24" s="133">
        <v>14250</v>
      </c>
      <c r="D24" s="76"/>
      <c r="E24" s="76">
        <v>0</v>
      </c>
      <c r="F24" s="76"/>
      <c r="G24" s="125">
        <v>0</v>
      </c>
    </row>
    <row r="25" spans="1:7" ht="15">
      <c r="A25" s="25">
        <v>409</v>
      </c>
      <c r="B25" s="8" t="s">
        <v>78</v>
      </c>
      <c r="C25" s="76">
        <v>55776</v>
      </c>
      <c r="D25" s="76"/>
      <c r="E25" s="76">
        <v>0</v>
      </c>
      <c r="F25" s="76"/>
      <c r="G25" s="126">
        <f t="shared" si="0"/>
        <v>0</v>
      </c>
    </row>
    <row r="26" spans="1:7" ht="15">
      <c r="A26" s="25">
        <v>410</v>
      </c>
      <c r="B26" s="8" t="s">
        <v>79</v>
      </c>
      <c r="C26" s="76">
        <v>868</v>
      </c>
      <c r="D26" s="76"/>
      <c r="E26" s="76">
        <v>0</v>
      </c>
      <c r="F26" s="76"/>
      <c r="G26" s="126">
        <f t="shared" si="0"/>
        <v>0</v>
      </c>
    </row>
    <row r="27" spans="1:7" ht="15.75" thickBot="1">
      <c r="A27" s="26">
        <v>412</v>
      </c>
      <c r="B27" s="49" t="s">
        <v>50</v>
      </c>
      <c r="C27" s="78">
        <v>8200</v>
      </c>
      <c r="D27" s="78"/>
      <c r="E27" s="78">
        <v>0</v>
      </c>
      <c r="F27" s="78"/>
      <c r="G27" s="134">
        <f>E27/C27%</f>
        <v>0</v>
      </c>
    </row>
    <row r="28" spans="1:7" ht="15" thickBot="1">
      <c r="A28" s="33">
        <v>500</v>
      </c>
      <c r="B28" s="34" t="s">
        <v>51</v>
      </c>
      <c r="C28" s="74">
        <f>C29+C30+C31+C32</f>
        <v>150537.7</v>
      </c>
      <c r="D28" s="74">
        <f>D29+D30+D31+D32</f>
        <v>0</v>
      </c>
      <c r="E28" s="74">
        <f>E29+E30+E31+E32</f>
        <v>163.3</v>
      </c>
      <c r="F28" s="74"/>
      <c r="G28" s="124">
        <f>E28/C28%</f>
        <v>0.10847780987752569</v>
      </c>
    </row>
    <row r="29" spans="1:10" ht="15">
      <c r="A29" s="29">
        <v>501</v>
      </c>
      <c r="B29" s="51" t="s">
        <v>52</v>
      </c>
      <c r="C29" s="85">
        <v>81584</v>
      </c>
      <c r="D29" s="85"/>
      <c r="E29" s="85">
        <v>0</v>
      </c>
      <c r="F29" s="85"/>
      <c r="G29" s="132">
        <f>E29/C29%</f>
        <v>0</v>
      </c>
      <c r="J29" s="28"/>
    </row>
    <row r="30" spans="1:7" ht="15">
      <c r="A30" s="25">
        <v>502</v>
      </c>
      <c r="B30" s="48" t="s">
        <v>53</v>
      </c>
      <c r="C30" s="76">
        <v>6995</v>
      </c>
      <c r="D30" s="76"/>
      <c r="E30" s="76">
        <v>0</v>
      </c>
      <c r="F30" s="76"/>
      <c r="G30" s="126">
        <f>E30/C30%</f>
        <v>0</v>
      </c>
    </row>
    <row r="31" spans="1:7" ht="15">
      <c r="A31" s="25">
        <v>503</v>
      </c>
      <c r="B31" s="48" t="s">
        <v>54</v>
      </c>
      <c r="C31" s="76">
        <v>61928.7</v>
      </c>
      <c r="D31" s="76"/>
      <c r="E31" s="76">
        <v>163.3</v>
      </c>
      <c r="F31" s="76"/>
      <c r="G31" s="126">
        <f>E31/C31%</f>
        <v>0.2636903406659595</v>
      </c>
    </row>
    <row r="32" spans="1:7" ht="15.75" thickBot="1">
      <c r="A32" s="26">
        <v>505</v>
      </c>
      <c r="B32" s="49" t="s">
        <v>55</v>
      </c>
      <c r="C32" s="78">
        <v>30</v>
      </c>
      <c r="D32" s="78"/>
      <c r="E32" s="78">
        <v>0</v>
      </c>
      <c r="F32" s="78"/>
      <c r="G32" s="127">
        <v>0</v>
      </c>
    </row>
    <row r="33" spans="1:10" ht="15" thickBot="1">
      <c r="A33" s="33">
        <v>600</v>
      </c>
      <c r="B33" s="34" t="s">
        <v>56</v>
      </c>
      <c r="C33" s="74">
        <v>4905</v>
      </c>
      <c r="D33" s="74"/>
      <c r="E33" s="74">
        <v>300</v>
      </c>
      <c r="F33" s="74"/>
      <c r="G33" s="124">
        <f aca="true" t="shared" si="1" ref="G33:G48">E33/C33%</f>
        <v>6.116207951070336</v>
      </c>
      <c r="J33" s="3"/>
    </row>
    <row r="34" spans="1:7" ht="15" thickBot="1">
      <c r="A34" s="33">
        <v>700</v>
      </c>
      <c r="B34" s="34" t="s">
        <v>57</v>
      </c>
      <c r="C34" s="74">
        <f>C35+C36+C38+C39+C37</f>
        <v>941142.1</v>
      </c>
      <c r="D34" s="74">
        <f>D35+D36+D38+D39+D37</f>
        <v>0</v>
      </c>
      <c r="E34" s="74">
        <f>E35+E36+E38+E39+E37</f>
        <v>110658.49999999999</v>
      </c>
      <c r="F34" s="74">
        <f>F35+F36+F38+F39+F37</f>
        <v>0</v>
      </c>
      <c r="G34" s="124">
        <f t="shared" si="1"/>
        <v>11.757895008628344</v>
      </c>
    </row>
    <row r="35" spans="1:7" ht="15">
      <c r="A35" s="24">
        <v>701</v>
      </c>
      <c r="B35" s="50" t="s">
        <v>58</v>
      </c>
      <c r="C35" s="83">
        <v>334350.6</v>
      </c>
      <c r="D35" s="83"/>
      <c r="E35" s="83">
        <v>42950.7</v>
      </c>
      <c r="F35" s="83"/>
      <c r="G35" s="125">
        <f t="shared" si="1"/>
        <v>12.84600655718877</v>
      </c>
    </row>
    <row r="36" spans="1:7" ht="15">
      <c r="A36" s="25">
        <v>702</v>
      </c>
      <c r="B36" s="48" t="s">
        <v>59</v>
      </c>
      <c r="C36" s="76">
        <v>424128.3</v>
      </c>
      <c r="D36" s="76"/>
      <c r="E36" s="76">
        <v>44708.6</v>
      </c>
      <c r="F36" s="76"/>
      <c r="G36" s="126">
        <f t="shared" si="1"/>
        <v>10.541291396966438</v>
      </c>
    </row>
    <row r="37" spans="1:7" ht="15">
      <c r="A37" s="25">
        <v>703</v>
      </c>
      <c r="B37" s="48" t="s">
        <v>101</v>
      </c>
      <c r="C37" s="76">
        <v>116120.8</v>
      </c>
      <c r="D37" s="76"/>
      <c r="E37" s="76">
        <v>16863.3</v>
      </c>
      <c r="F37" s="76"/>
      <c r="G37" s="126">
        <f t="shared" si="1"/>
        <v>14.522204462938593</v>
      </c>
    </row>
    <row r="38" spans="1:7" ht="15">
      <c r="A38" s="25">
        <v>707</v>
      </c>
      <c r="B38" s="48" t="s">
        <v>60</v>
      </c>
      <c r="C38" s="76">
        <v>30727.6</v>
      </c>
      <c r="D38" s="76"/>
      <c r="E38" s="76">
        <v>614.5</v>
      </c>
      <c r="F38" s="76"/>
      <c r="G38" s="126">
        <f t="shared" si="1"/>
        <v>1.999830771033208</v>
      </c>
    </row>
    <row r="39" spans="1:7" ht="15.75" thickBot="1">
      <c r="A39" s="58">
        <v>709</v>
      </c>
      <c r="B39" s="59" t="s">
        <v>61</v>
      </c>
      <c r="C39" s="86">
        <v>35814.8</v>
      </c>
      <c r="D39" s="86"/>
      <c r="E39" s="86">
        <v>5521.4</v>
      </c>
      <c r="F39" s="86"/>
      <c r="G39" s="135">
        <f t="shared" si="1"/>
        <v>15.416531713146519</v>
      </c>
    </row>
    <row r="40" spans="1:7" ht="15" thickBot="1">
      <c r="A40" s="40">
        <v>800</v>
      </c>
      <c r="B40" s="47" t="s">
        <v>62</v>
      </c>
      <c r="C40" s="74">
        <f>C41</f>
        <v>69867.3</v>
      </c>
      <c r="D40" s="74">
        <f>D41</f>
        <v>0</v>
      </c>
      <c r="E40" s="74">
        <f>E41</f>
        <v>10517.3</v>
      </c>
      <c r="F40" s="74">
        <f>F41</f>
        <v>0</v>
      </c>
      <c r="G40" s="74">
        <f>G41</f>
        <v>15.053250948583957</v>
      </c>
    </row>
    <row r="41" spans="1:7" ht="15.75" thickBot="1">
      <c r="A41" s="120">
        <v>801</v>
      </c>
      <c r="B41" s="121" t="s">
        <v>63</v>
      </c>
      <c r="C41" s="122">
        <v>69867.3</v>
      </c>
      <c r="D41" s="122"/>
      <c r="E41" s="122">
        <v>10517.3</v>
      </c>
      <c r="F41" s="122"/>
      <c r="G41" s="136">
        <f t="shared" si="1"/>
        <v>15.053250948583957</v>
      </c>
    </row>
    <row r="42" spans="1:7" ht="16.5" thickBot="1">
      <c r="A42" s="40">
        <v>900</v>
      </c>
      <c r="B42" s="56" t="s">
        <v>102</v>
      </c>
      <c r="C42" s="74">
        <f>C43</f>
        <v>247</v>
      </c>
      <c r="D42" s="74">
        <f>D43</f>
        <v>0</v>
      </c>
      <c r="E42" s="74">
        <f>E43</f>
        <v>0</v>
      </c>
      <c r="F42" s="74"/>
      <c r="G42" s="124">
        <f t="shared" si="1"/>
        <v>0</v>
      </c>
    </row>
    <row r="43" spans="1:7" ht="16.5" thickBot="1">
      <c r="A43" s="30">
        <v>909</v>
      </c>
      <c r="B43" s="57" t="s">
        <v>103</v>
      </c>
      <c r="C43" s="87">
        <v>247</v>
      </c>
      <c r="D43" s="87"/>
      <c r="E43" s="87">
        <v>0</v>
      </c>
      <c r="F43" s="87"/>
      <c r="G43" s="135">
        <f t="shared" si="1"/>
        <v>0</v>
      </c>
    </row>
    <row r="44" spans="1:7" ht="15" thickBot="1">
      <c r="A44" s="52">
        <v>1000</v>
      </c>
      <c r="B44" s="47" t="s">
        <v>65</v>
      </c>
      <c r="C44" s="74">
        <f>C45+C46+C47</f>
        <v>139956.6</v>
      </c>
      <c r="D44" s="74">
        <f>D45+D46+D47</f>
        <v>0</v>
      </c>
      <c r="E44" s="74">
        <f>E45+E46+E47</f>
        <v>18160.1</v>
      </c>
      <c r="F44" s="74"/>
      <c r="G44" s="124">
        <f t="shared" si="1"/>
        <v>12.975522411947702</v>
      </c>
    </row>
    <row r="45" spans="1:7" ht="13.5" customHeight="1">
      <c r="A45" s="53">
        <v>1001</v>
      </c>
      <c r="B45" s="50" t="s">
        <v>84</v>
      </c>
      <c r="C45" s="83">
        <v>13001.2</v>
      </c>
      <c r="D45" s="83"/>
      <c r="E45" s="83">
        <v>1841</v>
      </c>
      <c r="F45" s="83"/>
      <c r="G45" s="125">
        <f t="shared" si="1"/>
        <v>14.160231363258776</v>
      </c>
    </row>
    <row r="46" spans="1:7" ht="13.5" customHeight="1">
      <c r="A46" s="54">
        <v>1003</v>
      </c>
      <c r="B46" s="48" t="s">
        <v>66</v>
      </c>
      <c r="C46" s="76">
        <v>118462.2</v>
      </c>
      <c r="D46" s="76"/>
      <c r="E46" s="76">
        <v>15588.3</v>
      </c>
      <c r="F46" s="76"/>
      <c r="G46" s="126">
        <f t="shared" si="1"/>
        <v>13.158881060794075</v>
      </c>
    </row>
    <row r="47" spans="1:7" ht="15.75" thickBot="1">
      <c r="A47" s="55">
        <v>1006</v>
      </c>
      <c r="B47" s="49" t="s">
        <v>67</v>
      </c>
      <c r="C47" s="78">
        <v>8493.2</v>
      </c>
      <c r="D47" s="78"/>
      <c r="E47" s="78">
        <v>730.8</v>
      </c>
      <c r="F47" s="78"/>
      <c r="G47" s="127">
        <f t="shared" si="1"/>
        <v>8.604530683370225</v>
      </c>
    </row>
    <row r="48" spans="1:7" ht="15" thickBot="1">
      <c r="A48" s="52">
        <v>1100</v>
      </c>
      <c r="B48" s="47" t="s">
        <v>64</v>
      </c>
      <c r="C48" s="74">
        <f>C49+C50+C51</f>
        <v>1081</v>
      </c>
      <c r="D48" s="74">
        <f>D49+D50+D51</f>
        <v>0</v>
      </c>
      <c r="E48" s="74">
        <f>E49+E50+E51</f>
        <v>0</v>
      </c>
      <c r="F48" s="74">
        <f>F49+F50+F51</f>
        <v>0</v>
      </c>
      <c r="G48" s="124">
        <f t="shared" si="1"/>
        <v>0</v>
      </c>
    </row>
    <row r="49" spans="1:7" ht="15">
      <c r="A49" s="53">
        <v>1101</v>
      </c>
      <c r="B49" s="50" t="s">
        <v>80</v>
      </c>
      <c r="C49" s="83">
        <v>0</v>
      </c>
      <c r="D49" s="83"/>
      <c r="E49" s="83">
        <v>0</v>
      </c>
      <c r="F49" s="83"/>
      <c r="G49" s="125">
        <v>0</v>
      </c>
    </row>
    <row r="50" spans="1:7" ht="15">
      <c r="A50" s="54">
        <v>1102</v>
      </c>
      <c r="B50" s="48" t="s">
        <v>81</v>
      </c>
      <c r="C50" s="76">
        <v>90</v>
      </c>
      <c r="D50" s="76"/>
      <c r="E50" s="76">
        <v>0</v>
      </c>
      <c r="F50" s="76"/>
      <c r="G50" s="126">
        <v>0</v>
      </c>
    </row>
    <row r="51" spans="1:7" ht="15.75" thickBot="1">
      <c r="A51" s="55">
        <v>1105</v>
      </c>
      <c r="B51" s="49" t="s">
        <v>85</v>
      </c>
      <c r="C51" s="78">
        <v>991</v>
      </c>
      <c r="D51" s="78"/>
      <c r="E51" s="78">
        <v>0</v>
      </c>
      <c r="F51" s="78"/>
      <c r="G51" s="127">
        <f>E51/C51%</f>
        <v>0</v>
      </c>
    </row>
    <row r="52" spans="1:7" ht="15" thickBot="1">
      <c r="A52" s="52">
        <v>1200</v>
      </c>
      <c r="B52" s="61" t="s">
        <v>82</v>
      </c>
      <c r="C52" s="137">
        <v>971</v>
      </c>
      <c r="D52" s="60"/>
      <c r="E52" s="88">
        <v>242.7</v>
      </c>
      <c r="F52" s="60"/>
      <c r="G52" s="65">
        <f>E52/C52%</f>
        <v>24.994850669412973</v>
      </c>
    </row>
    <row r="53" spans="1:7" ht="15" thickBot="1">
      <c r="A53" s="52">
        <v>1300</v>
      </c>
      <c r="B53" s="61" t="s">
        <v>42</v>
      </c>
      <c r="C53" s="137">
        <v>8</v>
      </c>
      <c r="D53" s="60"/>
      <c r="E53" s="88">
        <v>1.5</v>
      </c>
      <c r="F53" s="60"/>
      <c r="G53" s="65">
        <f>E53/C53%</f>
        <v>18.75</v>
      </c>
    </row>
    <row r="54" spans="1:7" ht="15.75" thickBot="1">
      <c r="A54" s="27"/>
      <c r="B54" s="62" t="s">
        <v>68</v>
      </c>
      <c r="C54" s="138">
        <f>C7+C16+C20+C28+C33+C34+C40+C44+C48+C52+C53+C42</f>
        <v>1544980.0000000002</v>
      </c>
      <c r="D54" s="89">
        <f>D7+D16+D20+D28+D33+D34+D40+D44+D48+D52+D53+D42</f>
        <v>0</v>
      </c>
      <c r="E54" s="90">
        <f>E7+E16+E20+E28+E33+E34+E40+E44+E48+E52+E53+E42</f>
        <v>162268.19999999998</v>
      </c>
      <c r="F54" s="63"/>
      <c r="G54" s="64">
        <f>E54/C54%</f>
        <v>10.502932076790636</v>
      </c>
    </row>
    <row r="55" spans="1:7" ht="15">
      <c r="A55" s="1"/>
      <c r="B55" s="1"/>
      <c r="C55" s="1"/>
      <c r="D55" s="1"/>
      <c r="E55" s="67"/>
      <c r="F55" s="1"/>
      <c r="G55" s="1"/>
    </row>
    <row r="56" spans="1:7" ht="15">
      <c r="A56" s="104"/>
      <c r="B56" s="104"/>
      <c r="C56" s="1"/>
      <c r="D56" s="1"/>
      <c r="E56" s="66"/>
      <c r="F56" s="1"/>
      <c r="G56" s="1"/>
    </row>
    <row r="57" spans="1:7" ht="15">
      <c r="A57" s="1" t="s">
        <v>109</v>
      </c>
      <c r="B57" s="1"/>
      <c r="C57" s="1"/>
      <c r="D57" s="1"/>
      <c r="E57" s="66" t="s">
        <v>110</v>
      </c>
      <c r="F57" s="1"/>
      <c r="G57" s="1"/>
    </row>
    <row r="58" spans="1:7" ht="15">
      <c r="A58" s="104" t="s">
        <v>111</v>
      </c>
      <c r="B58" s="104"/>
      <c r="C58" s="1"/>
      <c r="D58" s="1"/>
      <c r="E58" s="66"/>
      <c r="F58" s="1"/>
      <c r="G58" s="1"/>
    </row>
    <row r="59" spans="1:6" ht="15">
      <c r="A59" s="1"/>
      <c r="B59" s="1"/>
      <c r="C59" s="1"/>
      <c r="D59" s="1"/>
      <c r="E59" s="66"/>
      <c r="F59" s="1"/>
    </row>
    <row r="60" spans="1:6" ht="15">
      <c r="A60" s="1" t="s">
        <v>106</v>
      </c>
      <c r="B60" s="1"/>
      <c r="C60" s="1"/>
      <c r="D60" s="1"/>
      <c r="E60" s="66"/>
      <c r="F60" s="1"/>
    </row>
  </sheetData>
  <sheetProtection/>
  <mergeCells count="6">
    <mergeCell ref="A56:B56"/>
    <mergeCell ref="B2:G2"/>
    <mergeCell ref="A3:G3"/>
    <mergeCell ref="A4:G4"/>
    <mergeCell ref="E5:G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2020-03-12T06:11:51Z</cp:lastPrinted>
  <dcterms:created xsi:type="dcterms:W3CDTF">1996-10-08T23:32:33Z</dcterms:created>
  <dcterms:modified xsi:type="dcterms:W3CDTF">2020-03-12T06:11:54Z</dcterms:modified>
  <cp:category/>
  <cp:version/>
  <cp:contentType/>
  <cp:contentStatus/>
</cp:coreProperties>
</file>